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3040" windowHeight="9396"/>
  </bookViews>
  <sheets>
    <sheet name="ISF Points (2021)" sheetId="17" r:id="rId1"/>
  </sheets>
  <externalReferences>
    <externalReference r:id="rId2"/>
  </externalReferences>
  <definedNames>
    <definedName name="AD">'ISF Points (2021)'!$C$7</definedName>
    <definedName name="ADW">'ISF Points (2021)'!$C$12</definedName>
    <definedName name="AP">'ISF Points (2021)'!$C$6</definedName>
    <definedName name="APW">'ISF Points (2021)'!$C$11</definedName>
    <definedName name="AT">'ISF Points (2021)'!$C$5</definedName>
    <definedName name="ATW">'ISF Points (2021)'!$C$10</definedName>
    <definedName name="AWT">'ISF Points (2021)'!$C$10</definedName>
    <definedName name="BD">'ISF Points (2021)'!$D$7</definedName>
    <definedName name="BDW">'ISF Points (2021)'!$D$12</definedName>
    <definedName name="BP">'ISF Points (2021)'!$D$6</definedName>
    <definedName name="BPW">'ISF Points (2021)'!$D$11</definedName>
    <definedName name="BT">'ISF Points (2021)'!$D$5</definedName>
    <definedName name="BTW">'ISF Points (2021)'!$D$10</definedName>
    <definedName name="BWT">'ISF Points (2021)'!$D$10</definedName>
    <definedName name="CD">'ISF Points (2021)'!$E$7</definedName>
    <definedName name="CDW">'ISF Points (2021)'!$E$12</definedName>
    <definedName name="CP">'ISF Points (2021)'!$E$6</definedName>
    <definedName name="CPW">'ISF Points (2021)'!$E$11</definedName>
    <definedName name="CT">'ISF Points (2021)'!$E$5</definedName>
    <definedName name="CTW">'ISF Points (2021)'!$E$10</definedName>
    <definedName name="CWT">'ISF Points (2021)'!$E$10</definedName>
    <definedName name="DAT">[1]Scoresheet!$E$3</definedName>
    <definedName name="E">'ISF Points (2021)'!$F$5</definedName>
    <definedName name="_xlnm.Print_Area" localSheetId="0">'ISF Points (2021)'!$H$1:$Y$12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7" l="1"/>
  <c r="O24" i="17" s="1"/>
  <c r="L22" i="17"/>
  <c r="L24" i="17" s="1"/>
  <c r="I22" i="17"/>
  <c r="I24" i="17" s="1"/>
  <c r="O9" i="17"/>
  <c r="O11" i="17" s="1"/>
  <c r="L9" i="17"/>
  <c r="L11" i="17" s="1"/>
  <c r="I9" i="17"/>
  <c r="I11" i="17" s="1"/>
  <c r="O19" i="17"/>
  <c r="O20" i="17" s="1"/>
  <c r="L19" i="17"/>
  <c r="L20" i="17" s="1"/>
  <c r="I19" i="17"/>
  <c r="I20" i="17" s="1"/>
  <c r="O6" i="17"/>
  <c r="O7" i="17" s="1"/>
  <c r="L6" i="17"/>
  <c r="L7" i="17" s="1"/>
  <c r="I6" i="17"/>
  <c r="I7" i="17" s="1"/>
  <c r="O12" i="17" l="1"/>
  <c r="I25" i="17"/>
  <c r="I12" i="17"/>
  <c r="L25" i="17"/>
  <c r="L12" i="17"/>
  <c r="O25" i="17"/>
</calcChain>
</file>

<file path=xl/sharedStrings.xml><?xml version="1.0" encoding="utf-8"?>
<sst xmlns="http://schemas.openxmlformats.org/spreadsheetml/2006/main" count="81" uniqueCount="22">
  <si>
    <t>e</t>
  </si>
  <si>
    <t>ISF coefficient</t>
  </si>
  <si>
    <t>ISF points</t>
  </si>
  <si>
    <t>A</t>
  </si>
  <si>
    <t>B</t>
  </si>
  <si>
    <t>C</t>
  </si>
  <si>
    <t>M</t>
  </si>
  <si>
    <t>W</t>
  </si>
  <si>
    <t>Classic</t>
  </si>
  <si>
    <t>Total (2 lifts)</t>
  </si>
  <si>
    <t>Dip</t>
  </si>
  <si>
    <t>Pull-up/Chin-up</t>
  </si>
  <si>
    <t>MEN</t>
  </si>
  <si>
    <t>WOMEN</t>
  </si>
  <si>
    <t>BODY WEIGHT</t>
  </si>
  <si>
    <t>THE RESULT</t>
  </si>
  <si>
    <t>intermediate ISF points</t>
  </si>
  <si>
    <t>Difference        (body weight)</t>
  </si>
  <si>
    <t>Additional coefficient</t>
  </si>
  <si>
    <t>Total value of the add.coefficient</t>
  </si>
  <si>
    <t>Power limit     (body weight)</t>
  </si>
  <si>
    <t>ISFpoints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</si>
</sst>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0" fillId="0" borderId="0"/>
    <xf numFmtId="0" fontId="15" fillId="0" borderId="0"/>
    <xf numFmtId="0" fontId="16" fillId="0" borderId="0"/>
  </cellStyleXfs>
  <cellXfs count="56">
    <xf numFmtId="0" fontId="0" fillId="0" borderId="0" xfId="0"/>
    <xf numFmtId="0" fontId="10" fillId="0" borderId="0" xfId="1"/>
    <xf numFmtId="0" fontId="10" fillId="0" borderId="0" xfId="1" applyAlignment="1">
      <alignment wrapText="1"/>
    </xf>
    <xf numFmtId="0" fontId="10" fillId="0" borderId="0" xfId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0" fillId="0" borderId="0" xfId="1" applyAlignment="1">
      <alignment horizontal="left" wrapText="1"/>
    </xf>
    <xf numFmtId="0" fontId="10" fillId="0" borderId="0" xfId="1" applyFill="1" applyBorder="1"/>
    <xf numFmtId="0" fontId="14" fillId="0" borderId="0" xfId="1" applyFont="1" applyAlignment="1">
      <alignment horizontal="center" vertical="center" wrapText="1"/>
    </xf>
    <xf numFmtId="0" fontId="9" fillId="0" borderId="0" xfId="1" applyFont="1" applyFill="1" applyProtection="1"/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wrapText="1"/>
    </xf>
    <xf numFmtId="0" fontId="9" fillId="0" borderId="0" xfId="1" applyFont="1" applyProtection="1"/>
    <xf numFmtId="164" fontId="12" fillId="7" borderId="1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wrapText="1"/>
    </xf>
    <xf numFmtId="0" fontId="10" fillId="0" borderId="0" xfId="1" applyProtection="1"/>
    <xf numFmtId="2" fontId="12" fillId="7" borderId="1" xfId="1" applyNumberFormat="1" applyFont="1" applyFill="1" applyBorder="1" applyAlignment="1" applyProtection="1">
      <alignment horizontal="center" vertical="center" wrapText="1"/>
    </xf>
    <xf numFmtId="165" fontId="12" fillId="7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Alignment="1" applyProtection="1">
      <alignment wrapText="1"/>
    </xf>
    <xf numFmtId="0" fontId="2" fillId="3" borderId="2" xfId="1" applyFont="1" applyFill="1" applyBorder="1" applyAlignment="1" applyProtection="1">
      <alignment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10" fillId="0" borderId="0" xfId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164" fontId="1" fillId="2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Alignment="1" applyProtection="1">
      <alignment horizontal="left" wrapText="1"/>
    </xf>
    <xf numFmtId="2" fontId="10" fillId="0" borderId="0" xfId="1" applyNumberFormat="1" applyAlignment="1" applyProtection="1">
      <alignment wrapText="1"/>
    </xf>
    <xf numFmtId="164" fontId="10" fillId="0" borderId="0" xfId="1" applyNumberFormat="1" applyAlignment="1" applyProtection="1">
      <alignment wrapText="1"/>
    </xf>
    <xf numFmtId="0" fontId="5" fillId="8" borderId="1" xfId="1" applyFont="1" applyFill="1" applyBorder="1" applyAlignment="1" applyProtection="1">
      <alignment horizontal="left" vertical="center" wrapText="1"/>
    </xf>
    <xf numFmtId="0" fontId="12" fillId="8" borderId="1" xfId="1" applyFont="1" applyFill="1" applyBorder="1" applyAlignment="1" applyProtection="1">
      <alignment horizontal="left" vertical="center" wrapText="1"/>
    </xf>
    <xf numFmtId="2" fontId="1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1" applyFill="1" applyAlignment="1" applyProtection="1">
      <alignment wrapText="1"/>
    </xf>
    <xf numFmtId="0" fontId="14" fillId="0" borderId="0" xfId="1" applyFont="1" applyProtection="1"/>
    <xf numFmtId="0" fontId="14" fillId="0" borderId="0" xfId="1" applyFont="1" applyAlignment="1" applyProtection="1">
      <alignment wrapText="1"/>
    </xf>
    <xf numFmtId="0" fontId="14" fillId="0" borderId="0" xfId="1" applyFont="1"/>
    <xf numFmtId="0" fontId="14" fillId="0" borderId="0" xfId="1" applyFont="1" applyAlignment="1" applyProtection="1">
      <alignment horizontal="center" vertical="center"/>
    </xf>
    <xf numFmtId="0" fontId="10" fillId="0" borderId="0" xfId="1" applyFill="1" applyAlignment="1" applyProtection="1">
      <alignment wrapText="1"/>
    </xf>
    <xf numFmtId="0" fontId="14" fillId="0" borderId="0" xfId="1" applyFont="1" applyFill="1" applyAlignment="1" applyProtection="1">
      <alignment wrapText="1"/>
    </xf>
    <xf numFmtId="0" fontId="10" fillId="0" borderId="0" xfId="1" applyFill="1" applyAlignment="1">
      <alignment wrapText="1"/>
    </xf>
    <xf numFmtId="0" fontId="6" fillId="5" borderId="3" xfId="1" applyFont="1" applyFill="1" applyBorder="1" applyAlignment="1" applyProtection="1">
      <alignment horizontal="center" vertical="center" wrapText="1"/>
    </xf>
    <xf numFmtId="0" fontId="6" fillId="5" borderId="4" xfId="1" applyFont="1" applyFill="1" applyBorder="1" applyAlignment="1" applyProtection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</xf>
    <xf numFmtId="0" fontId="6" fillId="5" borderId="6" xfId="1" applyFont="1" applyFill="1" applyBorder="1" applyAlignment="1" applyProtection="1">
      <alignment horizontal="center" vertical="center" wrapText="1"/>
    </xf>
    <xf numFmtId="0" fontId="8" fillId="4" borderId="7" xfId="1" applyFont="1" applyFill="1" applyBorder="1" applyAlignment="1" applyProtection="1">
      <alignment horizontal="center" vertical="center" wrapText="1"/>
    </xf>
    <xf numFmtId="0" fontId="8" fillId="4" borderId="8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vertical="center" wrapText="1"/>
    </xf>
    <xf numFmtId="0" fontId="7" fillId="5" borderId="7" xfId="1" applyFont="1" applyFill="1" applyBorder="1" applyAlignment="1" applyProtection="1">
      <alignment horizontal="center" vertical="center" wrapText="1"/>
    </xf>
    <xf numFmtId="0" fontId="7" fillId="5" borderId="8" xfId="1" applyFont="1" applyFill="1" applyBorder="1" applyAlignment="1" applyProtection="1">
      <alignment horizontal="center" vertical="center" wrapText="1"/>
    </xf>
    <xf numFmtId="0" fontId="7" fillId="5" borderId="9" xfId="1" applyFont="1" applyFill="1" applyBorder="1" applyAlignment="1" applyProtection="1">
      <alignment horizontal="center" vertical="center" wrapText="1"/>
    </xf>
    <xf numFmtId="0" fontId="11" fillId="6" borderId="0" xfId="1" applyFont="1" applyFill="1" applyAlignment="1" applyProtection="1">
      <alignment horizontal="center" vertical="center"/>
    </xf>
    <xf numFmtId="0" fontId="6" fillId="6" borderId="0" xfId="1" applyFont="1" applyFill="1" applyAlignment="1" applyProtection="1">
      <alignment horizontal="center" vertical="center" wrapText="1"/>
    </xf>
    <xf numFmtId="0" fontId="1" fillId="4" borderId="3" xfId="1" applyFont="1" applyFill="1" applyBorder="1" applyAlignment="1" applyProtection="1">
      <alignment horizontal="center" vertical="center" wrapText="1"/>
    </xf>
    <xf numFmtId="0" fontId="1" fillId="4" borderId="4" xfId="1" applyFont="1" applyFill="1" applyBorder="1" applyAlignment="1" applyProtection="1">
      <alignment horizontal="center" vertical="center" wrapText="1"/>
    </xf>
    <xf numFmtId="0" fontId="1" fillId="4" borderId="5" xfId="1" applyFont="1" applyFill="1" applyBorder="1" applyAlignment="1" applyProtection="1">
      <alignment horizontal="center" vertical="center" wrapText="1"/>
    </xf>
    <xf numFmtId="0" fontId="1" fillId="4" borderId="6" xfId="1" applyFont="1" applyFill="1" applyBorder="1" applyAlignment="1" applyProtection="1">
      <alignment horizontal="center" vertical="center" wrapText="1"/>
    </xf>
  </cellXfs>
  <cellStyles count="4">
    <cellStyle name="Excel Built-in Normal" xfId="2"/>
    <cellStyle name="Normal 2" xfId="3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-card@wpsa.pro/&#1054;&#1060;&#1054;&#1056;&#1052;&#1051;&#1045;&#1053;&#1048;&#1045;%20&#1044;&#1054;&#1050;&#1059;&#1052;&#1045;&#1053;&#1058;&#1054;&#1042;/&#1057;&#1090;&#1088;&#1080;&#1090;&#1083;&#1080;&#1092;&#1090;&#1080;&#1085;&#1075;/EXCEL%20&#1060;&#1040;&#1049;&#1051;&#1067;/Championships_-ISF%20NEW%20copy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heet"/>
      <sheetName val="ISF GL Formula"/>
      <sheetName val="WeightClasses"/>
      <sheetName val="ISF Points"/>
    </sheetNames>
    <sheetDataSet>
      <sheetData sheetId="0">
        <row r="3">
          <cell r="E3">
            <v>43881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Z28"/>
  <sheetViews>
    <sheetView tabSelected="1" topLeftCell="G1" zoomScaleNormal="100" workbookViewId="0">
      <selection activeCell="I4" sqref="I4"/>
    </sheetView>
  </sheetViews>
  <sheetFormatPr defaultColWidth="9.109375" defaultRowHeight="15" customHeight="1" x14ac:dyDescent="0.3"/>
  <cols>
    <col min="1" max="1" width="5.33203125" style="1" hidden="1" customWidth="1"/>
    <col min="2" max="2" width="14.5546875" style="1" hidden="1" customWidth="1"/>
    <col min="3" max="6" width="11.5546875" style="3" hidden="1" customWidth="1"/>
    <col min="7" max="7" width="5.6640625" style="1" customWidth="1"/>
    <col min="8" max="8" width="14.33203125" style="6" customWidth="1"/>
    <col min="9" max="9" width="12.88671875" style="2" customWidth="1"/>
    <col min="10" max="10" width="3.88671875" style="2" customWidth="1"/>
    <col min="11" max="11" width="14.44140625" style="6" customWidth="1"/>
    <col min="12" max="12" width="12.88671875" style="2" customWidth="1"/>
    <col min="13" max="13" width="3.88671875" style="2" customWidth="1"/>
    <col min="14" max="14" width="14.33203125" style="6" customWidth="1"/>
    <col min="15" max="15" width="12.88671875" style="2" customWidth="1"/>
    <col min="16" max="17" width="3.88671875" style="39" customWidth="1"/>
    <col min="18" max="18" width="14.33203125" style="6" customWidth="1"/>
    <col min="19" max="19" width="12.88671875" style="2" customWidth="1"/>
    <col min="20" max="20" width="3.88671875" style="2" customWidth="1"/>
    <col min="21" max="21" width="14.33203125" style="6" customWidth="1"/>
    <col min="22" max="22" width="12.88671875" style="2" customWidth="1"/>
    <col min="23" max="23" width="3.88671875" style="2" customWidth="1"/>
    <col min="24" max="24" width="14.5546875" style="6" customWidth="1"/>
    <col min="25" max="25" width="12.88671875" style="2" customWidth="1"/>
    <col min="26" max="26" width="14.88671875" style="1" customWidth="1"/>
    <col min="27" max="16384" width="9.109375" style="1"/>
  </cols>
  <sheetData>
    <row r="1" spans="1:26" ht="23.4" customHeight="1" x14ac:dyDescent="0.3">
      <c r="A1" s="50" t="s">
        <v>21</v>
      </c>
      <c r="B1" s="50"/>
      <c r="C1" s="50"/>
      <c r="D1" s="50"/>
      <c r="E1" s="50"/>
      <c r="F1" s="50"/>
      <c r="G1" s="15"/>
      <c r="H1" s="51" t="s">
        <v>12</v>
      </c>
      <c r="I1" s="51"/>
      <c r="J1" s="51"/>
      <c r="K1" s="51"/>
      <c r="L1" s="51"/>
      <c r="M1" s="51"/>
      <c r="N1" s="51"/>
      <c r="O1" s="51"/>
      <c r="P1" s="37"/>
      <c r="Q1" s="37"/>
      <c r="Z1" s="15"/>
    </row>
    <row r="2" spans="1:26" s="35" customFormat="1" ht="15" customHeight="1" x14ac:dyDescent="0.35">
      <c r="A2" s="50"/>
      <c r="B2" s="50"/>
      <c r="C2" s="50"/>
      <c r="D2" s="50"/>
      <c r="E2" s="50"/>
      <c r="F2" s="50"/>
      <c r="G2" s="33"/>
      <c r="H2" s="52" t="s">
        <v>9</v>
      </c>
      <c r="I2" s="53"/>
      <c r="J2" s="34"/>
      <c r="K2" s="52" t="s">
        <v>11</v>
      </c>
      <c r="L2" s="53"/>
      <c r="M2" s="34"/>
      <c r="N2" s="52" t="s">
        <v>10</v>
      </c>
      <c r="O2" s="53"/>
      <c r="P2" s="38"/>
      <c r="Q2" s="38"/>
      <c r="Z2" s="33"/>
    </row>
    <row r="3" spans="1:26" s="35" customFormat="1" ht="15" customHeight="1" thickBot="1" x14ac:dyDescent="0.4">
      <c r="A3" s="33"/>
      <c r="B3" s="33"/>
      <c r="C3" s="36"/>
      <c r="D3" s="36"/>
      <c r="E3" s="36"/>
      <c r="F3" s="36"/>
      <c r="G3" s="33"/>
      <c r="H3" s="54"/>
      <c r="I3" s="55"/>
      <c r="J3" s="34"/>
      <c r="K3" s="54"/>
      <c r="L3" s="55"/>
      <c r="M3" s="34"/>
      <c r="N3" s="54"/>
      <c r="O3" s="55"/>
      <c r="P3" s="38"/>
      <c r="Q3" s="38"/>
      <c r="Z3" s="33"/>
    </row>
    <row r="4" spans="1:26" ht="36" customHeight="1" thickBot="1" x14ac:dyDescent="0.35">
      <c r="A4" s="44" t="s">
        <v>6</v>
      </c>
      <c r="B4" s="19" t="s">
        <v>8</v>
      </c>
      <c r="C4" s="20" t="s">
        <v>3</v>
      </c>
      <c r="D4" s="20" t="s">
        <v>4</v>
      </c>
      <c r="E4" s="20" t="s">
        <v>5</v>
      </c>
      <c r="F4" s="20" t="s">
        <v>0</v>
      </c>
      <c r="G4" s="15"/>
      <c r="H4" s="29" t="s">
        <v>15</v>
      </c>
      <c r="I4" s="31">
        <v>190</v>
      </c>
      <c r="J4" s="18"/>
      <c r="K4" s="29" t="s">
        <v>15</v>
      </c>
      <c r="L4" s="31">
        <v>97.5</v>
      </c>
      <c r="M4" s="32"/>
      <c r="N4" s="29" t="s">
        <v>15</v>
      </c>
      <c r="O4" s="31">
        <v>135</v>
      </c>
      <c r="P4" s="37"/>
      <c r="Q4" s="37"/>
      <c r="Z4" s="15"/>
    </row>
    <row r="5" spans="1:26" ht="36" customHeight="1" thickBot="1" x14ac:dyDescent="0.35">
      <c r="A5" s="45"/>
      <c r="B5" s="21" t="s">
        <v>9</v>
      </c>
      <c r="C5" s="22">
        <v>799.81893000000002</v>
      </c>
      <c r="D5" s="22">
        <v>681.45441000000005</v>
      </c>
      <c r="E5" s="22">
        <v>6.1399999999999996E-3</v>
      </c>
      <c r="F5" s="22">
        <v>2.71828</v>
      </c>
      <c r="G5" s="15"/>
      <c r="H5" s="29" t="s">
        <v>14</v>
      </c>
      <c r="I5" s="31">
        <v>75</v>
      </c>
      <c r="J5" s="18"/>
      <c r="K5" s="29" t="s">
        <v>14</v>
      </c>
      <c r="L5" s="31">
        <v>75</v>
      </c>
      <c r="M5" s="32"/>
      <c r="N5" s="29" t="s">
        <v>14</v>
      </c>
      <c r="O5" s="31">
        <v>75</v>
      </c>
      <c r="P5" s="37"/>
      <c r="Q5" s="37"/>
      <c r="Z5" s="15"/>
    </row>
    <row r="6" spans="1:26" s="4" customFormat="1" ht="36" hidden="1" customHeight="1" thickBot="1" x14ac:dyDescent="0.35">
      <c r="A6" s="45"/>
      <c r="B6" s="21" t="s">
        <v>11</v>
      </c>
      <c r="C6" s="22">
        <v>320.98041000000001</v>
      </c>
      <c r="D6" s="22">
        <v>281.40258</v>
      </c>
      <c r="E6" s="22">
        <v>1.008E-2</v>
      </c>
      <c r="F6" s="22">
        <v>2.71828</v>
      </c>
      <c r="G6" s="9"/>
      <c r="H6" s="30" t="s">
        <v>1</v>
      </c>
      <c r="I6" s="10">
        <f>100/(C5-D5*POWER(F5,-E5*I5))</f>
        <v>0.27038513691543509</v>
      </c>
      <c r="J6" s="11"/>
      <c r="K6" s="30" t="s">
        <v>1</v>
      </c>
      <c r="L6" s="10">
        <f>100/(C6-D6*POWER(F6,-E6*L5))</f>
        <v>0.52951983235937039</v>
      </c>
      <c r="M6" s="11"/>
      <c r="N6" s="30" t="s">
        <v>1</v>
      </c>
      <c r="O6" s="10">
        <f>100/(C7-D7*POWER(F7,-E7*O5))</f>
        <v>0.38499563065368175</v>
      </c>
      <c r="P6" s="11"/>
      <c r="Q6" s="11"/>
      <c r="Z6" s="9"/>
    </row>
    <row r="7" spans="1:26" s="5" customFormat="1" ht="36" hidden="1" customHeight="1" thickBot="1" x14ac:dyDescent="0.35">
      <c r="A7" s="46"/>
      <c r="B7" s="21" t="s">
        <v>10</v>
      </c>
      <c r="C7" s="22">
        <v>381.22073</v>
      </c>
      <c r="D7" s="22">
        <v>733.79377999999997</v>
      </c>
      <c r="E7" s="22">
        <v>2.3980000000000001E-2</v>
      </c>
      <c r="F7" s="22">
        <v>2.71828</v>
      </c>
      <c r="G7" s="12"/>
      <c r="H7" s="30" t="s">
        <v>16</v>
      </c>
      <c r="I7" s="13">
        <f>I6*I4</f>
        <v>51.373176013932664</v>
      </c>
      <c r="J7" s="14"/>
      <c r="K7" s="30" t="s">
        <v>16</v>
      </c>
      <c r="L7" s="13">
        <f>L6*L4</f>
        <v>51.628183655038612</v>
      </c>
      <c r="M7" s="14"/>
      <c r="N7" s="30" t="s">
        <v>16</v>
      </c>
      <c r="O7" s="13">
        <f>O6*O4</f>
        <v>51.974410138247038</v>
      </c>
      <c r="P7" s="11"/>
      <c r="Q7" s="11"/>
      <c r="Z7" s="12"/>
    </row>
    <row r="8" spans="1:26" ht="36" hidden="1" customHeight="1" thickBot="1" x14ac:dyDescent="0.35">
      <c r="A8" s="9"/>
      <c r="B8" s="9"/>
      <c r="C8" s="9"/>
      <c r="D8" s="9"/>
      <c r="E8" s="9"/>
      <c r="F8" s="9"/>
      <c r="G8" s="15"/>
      <c r="H8" s="30" t="s">
        <v>20</v>
      </c>
      <c r="I8" s="16">
        <v>95</v>
      </c>
      <c r="J8" s="14"/>
      <c r="K8" s="30" t="s">
        <v>20</v>
      </c>
      <c r="L8" s="16">
        <v>90</v>
      </c>
      <c r="M8" s="14"/>
      <c r="N8" s="30" t="s">
        <v>20</v>
      </c>
      <c r="O8" s="16">
        <v>100</v>
      </c>
      <c r="P8" s="11"/>
      <c r="Q8" s="11"/>
      <c r="Z8" s="24"/>
    </row>
    <row r="9" spans="1:26" ht="36" hidden="1" customHeight="1" thickBot="1" x14ac:dyDescent="0.35">
      <c r="A9" s="47" t="s">
        <v>7</v>
      </c>
      <c r="B9" s="19" t="s">
        <v>8</v>
      </c>
      <c r="C9" s="20" t="s">
        <v>3</v>
      </c>
      <c r="D9" s="20" t="s">
        <v>4</v>
      </c>
      <c r="E9" s="20" t="s">
        <v>5</v>
      </c>
      <c r="F9" s="20" t="s">
        <v>0</v>
      </c>
      <c r="G9" s="15"/>
      <c r="H9" s="30" t="s">
        <v>17</v>
      </c>
      <c r="I9" s="16">
        <f>MAX(I5-I8,0)</f>
        <v>0</v>
      </c>
      <c r="J9" s="14"/>
      <c r="K9" s="30" t="s">
        <v>17</v>
      </c>
      <c r="L9" s="16">
        <f>M9</f>
        <v>0</v>
      </c>
      <c r="M9" s="14"/>
      <c r="N9" s="30" t="s">
        <v>17</v>
      </c>
      <c r="O9" s="16">
        <f>MAX(O5-O8,0)</f>
        <v>0</v>
      </c>
      <c r="P9" s="11"/>
      <c r="Q9" s="11"/>
      <c r="Z9" s="24"/>
    </row>
    <row r="10" spans="1:26" ht="36" hidden="1" customHeight="1" thickBot="1" x14ac:dyDescent="0.35">
      <c r="A10" s="48"/>
      <c r="B10" s="21" t="s">
        <v>9</v>
      </c>
      <c r="C10" s="22">
        <v>406.88531</v>
      </c>
      <c r="D10" s="22">
        <v>697.06187999999997</v>
      </c>
      <c r="E10" s="22">
        <v>2.0320000000000001E-2</v>
      </c>
      <c r="F10" s="22">
        <v>2.71828</v>
      </c>
      <c r="G10" s="15"/>
      <c r="H10" s="30" t="s">
        <v>18</v>
      </c>
      <c r="I10" s="17">
        <v>0.5</v>
      </c>
      <c r="J10" s="14"/>
      <c r="K10" s="30" t="s">
        <v>18</v>
      </c>
      <c r="L10" s="17">
        <v>0.5</v>
      </c>
      <c r="M10" s="14"/>
      <c r="N10" s="30" t="s">
        <v>18</v>
      </c>
      <c r="O10" s="17">
        <v>0.5</v>
      </c>
      <c r="P10" s="11"/>
      <c r="Q10" s="11"/>
      <c r="Z10" s="24"/>
    </row>
    <row r="11" spans="1:26" ht="36" hidden="1" customHeight="1" thickBot="1" x14ac:dyDescent="0.35">
      <c r="A11" s="48"/>
      <c r="B11" s="21" t="s">
        <v>11</v>
      </c>
      <c r="C11" s="22">
        <v>142.40397999999999</v>
      </c>
      <c r="D11" s="22">
        <v>442.52670999999998</v>
      </c>
      <c r="E11" s="22">
        <v>4.7239999999999997E-2</v>
      </c>
      <c r="F11" s="22">
        <v>2.71828</v>
      </c>
      <c r="G11" s="15"/>
      <c r="H11" s="30" t="s">
        <v>19</v>
      </c>
      <c r="I11" s="16">
        <f>I9*I10</f>
        <v>0</v>
      </c>
      <c r="J11" s="14"/>
      <c r="K11" s="30" t="s">
        <v>19</v>
      </c>
      <c r="L11" s="16">
        <f>L9*L10</f>
        <v>0</v>
      </c>
      <c r="M11" s="14"/>
      <c r="N11" s="30" t="s">
        <v>19</v>
      </c>
      <c r="O11" s="16">
        <f>O9*O10</f>
        <v>0</v>
      </c>
      <c r="P11" s="11"/>
      <c r="Q11" s="11"/>
      <c r="Z11" s="24"/>
    </row>
    <row r="12" spans="1:26" ht="36" customHeight="1" thickBot="1" x14ac:dyDescent="0.35">
      <c r="A12" s="49"/>
      <c r="B12" s="21" t="s">
        <v>10</v>
      </c>
      <c r="C12" s="22">
        <v>221.82209</v>
      </c>
      <c r="D12" s="22">
        <v>357.00376999999997</v>
      </c>
      <c r="E12" s="22">
        <v>2.937E-2</v>
      </c>
      <c r="F12" s="22">
        <v>2.71828</v>
      </c>
      <c r="G12" s="15"/>
      <c r="H12" s="29" t="s">
        <v>2</v>
      </c>
      <c r="I12" s="25">
        <f>I11+I7</f>
        <v>51.373176013932664</v>
      </c>
      <c r="J12" s="18"/>
      <c r="K12" s="29" t="s">
        <v>2</v>
      </c>
      <c r="L12" s="25">
        <f>L11+L7</f>
        <v>51.628183655038612</v>
      </c>
      <c r="M12" s="18"/>
      <c r="N12" s="29" t="s">
        <v>2</v>
      </c>
      <c r="O12" s="25">
        <f>O11+O7</f>
        <v>51.974410138247038</v>
      </c>
      <c r="P12" s="37"/>
      <c r="Q12" s="37"/>
      <c r="Z12" s="15"/>
    </row>
    <row r="13" spans="1:26" ht="27" customHeight="1" x14ac:dyDescent="0.3">
      <c r="A13" s="15"/>
      <c r="B13" s="15"/>
      <c r="C13" s="23"/>
      <c r="D13" s="23"/>
      <c r="E13" s="23"/>
      <c r="F13" s="23"/>
      <c r="G13" s="15"/>
      <c r="H13" s="26"/>
      <c r="I13" s="18"/>
      <c r="J13" s="18"/>
      <c r="K13" s="26"/>
      <c r="L13" s="27"/>
      <c r="M13" s="18"/>
      <c r="N13" s="26"/>
      <c r="O13" s="18"/>
      <c r="P13" s="37"/>
      <c r="Q13" s="37"/>
      <c r="R13" s="26"/>
      <c r="S13" s="18"/>
      <c r="T13" s="18"/>
      <c r="U13" s="26"/>
      <c r="V13" s="28"/>
      <c r="W13" s="18"/>
      <c r="X13" s="26"/>
      <c r="Y13" s="28"/>
      <c r="Z13" s="15"/>
    </row>
    <row r="14" spans="1:26" ht="22.8" customHeight="1" x14ac:dyDescent="0.3">
      <c r="A14" s="15"/>
      <c r="B14" s="15"/>
      <c r="C14" s="23"/>
      <c r="D14" s="23"/>
      <c r="E14" s="23"/>
      <c r="F14" s="23"/>
      <c r="G14" s="15"/>
      <c r="H14" s="51" t="s">
        <v>13</v>
      </c>
      <c r="I14" s="51"/>
      <c r="J14" s="51"/>
      <c r="K14" s="51"/>
      <c r="L14" s="51"/>
      <c r="M14" s="51"/>
      <c r="N14" s="51"/>
      <c r="O14" s="51"/>
      <c r="P14" s="37"/>
      <c r="Q14" s="37"/>
      <c r="R14" s="26"/>
      <c r="S14" s="18"/>
      <c r="T14" s="18"/>
      <c r="U14" s="26"/>
      <c r="V14" s="18"/>
      <c r="W14" s="18"/>
      <c r="X14" s="26"/>
      <c r="Y14" s="18"/>
      <c r="Z14" s="15"/>
    </row>
    <row r="15" spans="1:26" ht="15" customHeight="1" x14ac:dyDescent="0.35">
      <c r="A15" s="15"/>
      <c r="B15" s="15"/>
      <c r="C15" s="23"/>
      <c r="D15" s="23"/>
      <c r="E15" s="23"/>
      <c r="F15" s="23"/>
      <c r="G15" s="15"/>
      <c r="H15" s="40" t="s">
        <v>9</v>
      </c>
      <c r="I15" s="41"/>
      <c r="J15" s="34"/>
      <c r="K15" s="40" t="s">
        <v>11</v>
      </c>
      <c r="L15" s="41"/>
      <c r="M15" s="34"/>
      <c r="N15" s="40" t="s">
        <v>10</v>
      </c>
      <c r="O15" s="41"/>
      <c r="P15" s="37"/>
      <c r="Q15" s="37"/>
      <c r="R15" s="26"/>
      <c r="S15" s="18"/>
      <c r="T15" s="18"/>
      <c r="U15" s="26"/>
      <c r="V15" s="28"/>
      <c r="W15" s="18"/>
      <c r="X15" s="26"/>
      <c r="Y15" s="28"/>
      <c r="Z15" s="15"/>
    </row>
    <row r="16" spans="1:26" ht="15" customHeight="1" x14ac:dyDescent="0.35">
      <c r="A16" s="15"/>
      <c r="B16" s="15"/>
      <c r="C16" s="23"/>
      <c r="D16" s="23"/>
      <c r="E16" s="23"/>
      <c r="F16" s="23"/>
      <c r="G16" s="15"/>
      <c r="H16" s="42"/>
      <c r="I16" s="43"/>
      <c r="J16" s="34"/>
      <c r="K16" s="42"/>
      <c r="L16" s="43"/>
      <c r="M16" s="34"/>
      <c r="N16" s="42"/>
      <c r="O16" s="43"/>
      <c r="P16" s="37"/>
      <c r="Q16" s="37"/>
      <c r="R16" s="26"/>
      <c r="S16" s="18"/>
      <c r="T16" s="18"/>
      <c r="U16" s="26"/>
      <c r="V16" s="18"/>
      <c r="W16" s="18"/>
      <c r="X16" s="26"/>
      <c r="Y16" s="18"/>
      <c r="Z16" s="15"/>
    </row>
    <row r="17" spans="1:26" ht="35.4" customHeight="1" x14ac:dyDescent="0.3">
      <c r="A17" s="15"/>
      <c r="B17" s="15"/>
      <c r="C17" s="23"/>
      <c r="D17" s="23"/>
      <c r="E17" s="23"/>
      <c r="F17" s="23"/>
      <c r="G17" s="15"/>
      <c r="H17" s="29" t="s">
        <v>15</v>
      </c>
      <c r="I17" s="31">
        <v>70</v>
      </c>
      <c r="J17" s="32"/>
      <c r="K17" s="29" t="s">
        <v>15</v>
      </c>
      <c r="L17" s="31">
        <v>35</v>
      </c>
      <c r="M17" s="32"/>
      <c r="N17" s="29" t="s">
        <v>15</v>
      </c>
      <c r="O17" s="31">
        <v>56.25</v>
      </c>
      <c r="P17" s="37"/>
      <c r="Q17" s="37"/>
      <c r="R17" s="26"/>
      <c r="S17" s="18"/>
      <c r="T17" s="18"/>
      <c r="U17" s="26"/>
      <c r="V17" s="18"/>
      <c r="W17" s="18"/>
      <c r="X17" s="26"/>
      <c r="Y17" s="18"/>
      <c r="Z17" s="15"/>
    </row>
    <row r="18" spans="1:26" ht="33.6" customHeight="1" x14ac:dyDescent="0.3">
      <c r="A18" s="15"/>
      <c r="B18" s="15"/>
      <c r="C18" s="23"/>
      <c r="D18" s="23"/>
      <c r="E18" s="23"/>
      <c r="F18" s="23"/>
      <c r="G18" s="15"/>
      <c r="H18" s="29" t="s">
        <v>14</v>
      </c>
      <c r="I18" s="31">
        <v>67.5</v>
      </c>
      <c r="J18" s="32"/>
      <c r="K18" s="29" t="s">
        <v>14</v>
      </c>
      <c r="L18" s="31">
        <v>67.5</v>
      </c>
      <c r="M18" s="32"/>
      <c r="N18" s="29" t="s">
        <v>14</v>
      </c>
      <c r="O18" s="31">
        <v>67.5</v>
      </c>
      <c r="P18" s="37"/>
      <c r="Q18" s="37"/>
      <c r="R18" s="26"/>
      <c r="S18" s="18"/>
      <c r="T18" s="18"/>
      <c r="U18" s="26"/>
      <c r="V18" s="18"/>
      <c r="W18" s="18"/>
      <c r="X18" s="26"/>
      <c r="Y18" s="18"/>
      <c r="Z18" s="15"/>
    </row>
    <row r="19" spans="1:26" ht="33.6" hidden="1" customHeight="1" x14ac:dyDescent="0.3">
      <c r="H19" s="30" t="s">
        <v>1</v>
      </c>
      <c r="I19" s="10">
        <f>100/(C10-D10*POWER(F10,-E10*I18))</f>
        <v>0.43470691198954864</v>
      </c>
      <c r="J19" s="11"/>
      <c r="K19" s="30" t="s">
        <v>1</v>
      </c>
      <c r="L19" s="10">
        <f>100/(C11-D11*POWER(F11,-E11*L18))</f>
        <v>0.80540856121839888</v>
      </c>
      <c r="M19" s="11"/>
      <c r="N19" s="30" t="s">
        <v>1</v>
      </c>
      <c r="O19" s="10">
        <f>100/(C12-D12*POWER(F12,-E12*O18))</f>
        <v>0.57919766022750263</v>
      </c>
    </row>
    <row r="20" spans="1:26" ht="33.6" hidden="1" customHeight="1" x14ac:dyDescent="0.3">
      <c r="H20" s="30" t="s">
        <v>16</v>
      </c>
      <c r="I20" s="13">
        <f>I19*I17</f>
        <v>30.429483839268404</v>
      </c>
      <c r="J20" s="14"/>
      <c r="K20" s="30" t="s">
        <v>16</v>
      </c>
      <c r="L20" s="13">
        <f>L19*L17</f>
        <v>28.189299642643959</v>
      </c>
      <c r="M20" s="14"/>
      <c r="N20" s="30" t="s">
        <v>16</v>
      </c>
      <c r="O20" s="13">
        <f>O19*O17</f>
        <v>32.579868387797021</v>
      </c>
    </row>
    <row r="21" spans="1:26" ht="33.6" hidden="1" customHeight="1" x14ac:dyDescent="0.3">
      <c r="H21" s="30" t="s">
        <v>20</v>
      </c>
      <c r="I21" s="16">
        <v>55</v>
      </c>
      <c r="J21" s="14"/>
      <c r="K21" s="30" t="s">
        <v>20</v>
      </c>
      <c r="L21" s="16">
        <v>50</v>
      </c>
      <c r="M21" s="14"/>
      <c r="N21" s="30" t="s">
        <v>20</v>
      </c>
      <c r="O21" s="16">
        <v>60</v>
      </c>
    </row>
    <row r="22" spans="1:26" ht="33.6" hidden="1" customHeight="1" x14ac:dyDescent="0.3">
      <c r="H22" s="30" t="s">
        <v>17</v>
      </c>
      <c r="I22" s="16">
        <f>MAX(I18-I21,0)</f>
        <v>12.5</v>
      </c>
      <c r="J22" s="14"/>
      <c r="K22" s="30" t="s">
        <v>17</v>
      </c>
      <c r="L22" s="16">
        <f>MAX(L18-L21,0)</f>
        <v>17.5</v>
      </c>
      <c r="M22" s="14"/>
      <c r="N22" s="30" t="s">
        <v>17</v>
      </c>
      <c r="O22" s="16">
        <f>MAX(O18-O21,0)</f>
        <v>7.5</v>
      </c>
    </row>
    <row r="23" spans="1:26" ht="33.6" hidden="1" customHeight="1" x14ac:dyDescent="0.3">
      <c r="G23" s="7"/>
      <c r="H23" s="30" t="s">
        <v>18</v>
      </c>
      <c r="I23" s="17">
        <v>0.5</v>
      </c>
      <c r="J23" s="14"/>
      <c r="K23" s="30" t="s">
        <v>18</v>
      </c>
      <c r="L23" s="17">
        <v>0.5</v>
      </c>
      <c r="M23" s="14"/>
      <c r="N23" s="30" t="s">
        <v>18</v>
      </c>
      <c r="O23" s="17">
        <v>0.5</v>
      </c>
    </row>
    <row r="24" spans="1:26" ht="33.6" hidden="1" customHeight="1" x14ac:dyDescent="0.3">
      <c r="G24" s="7"/>
      <c r="H24" s="30" t="s">
        <v>19</v>
      </c>
      <c r="I24" s="16">
        <f>I22*I23</f>
        <v>6.25</v>
      </c>
      <c r="J24" s="14"/>
      <c r="K24" s="30" t="s">
        <v>19</v>
      </c>
      <c r="L24" s="16">
        <f>L22*L23</f>
        <v>8.75</v>
      </c>
      <c r="M24" s="14"/>
      <c r="N24" s="30" t="s">
        <v>19</v>
      </c>
      <c r="O24" s="16">
        <f>O22*O23</f>
        <v>3.75</v>
      </c>
    </row>
    <row r="25" spans="1:26" ht="33.6" customHeight="1" x14ac:dyDescent="0.3">
      <c r="G25" s="7"/>
      <c r="H25" s="29" t="s">
        <v>2</v>
      </c>
      <c r="I25" s="25">
        <f>I24+I20</f>
        <v>36.6794838392684</v>
      </c>
      <c r="J25" s="18"/>
      <c r="K25" s="29" t="s">
        <v>2</v>
      </c>
      <c r="L25" s="25">
        <f>L24+L20</f>
        <v>36.939299642643959</v>
      </c>
      <c r="M25" s="18"/>
      <c r="N25" s="29" t="s">
        <v>2</v>
      </c>
      <c r="O25" s="25">
        <f>O24+O20</f>
        <v>36.329868387797021</v>
      </c>
    </row>
    <row r="26" spans="1:26" ht="15" customHeight="1" x14ac:dyDescent="0.3">
      <c r="G26" s="7"/>
    </row>
    <row r="27" spans="1:26" ht="15" customHeight="1" x14ac:dyDescent="0.3">
      <c r="G27" s="7"/>
    </row>
    <row r="28" spans="1:26" ht="69" customHeight="1" x14ac:dyDescent="0.3">
      <c r="I28" s="8"/>
    </row>
  </sheetData>
  <sheetProtection password="C7F7" sheet="1" objects="1" scenarios="1" selectLockedCells="1"/>
  <mergeCells count="11">
    <mergeCell ref="A1:F2"/>
    <mergeCell ref="H1:O1"/>
    <mergeCell ref="H14:O14"/>
    <mergeCell ref="H2:I3"/>
    <mergeCell ref="K2:L3"/>
    <mergeCell ref="N2:O3"/>
    <mergeCell ref="H15:I16"/>
    <mergeCell ref="K15:L16"/>
    <mergeCell ref="N15:O16"/>
    <mergeCell ref="A4:A7"/>
    <mergeCell ref="A9:A12"/>
  </mergeCells>
  <pageMargins left="1" right="1" top="1" bottom="1" header="0.5" footer="0.5"/>
  <pageSetup paperSize="9" scale="61" fitToHeight="0" orientation="landscape" horizontalDpi="0" verticalDpi="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ISF Points (2021)</vt:lpstr>
      <vt:lpstr>AD</vt:lpstr>
      <vt:lpstr>ADW</vt:lpstr>
      <vt:lpstr>AP</vt:lpstr>
      <vt:lpstr>APW</vt:lpstr>
      <vt:lpstr>AT</vt:lpstr>
      <vt:lpstr>ATW</vt:lpstr>
      <vt:lpstr>AWT</vt:lpstr>
      <vt:lpstr>BD</vt:lpstr>
      <vt:lpstr>BDW</vt:lpstr>
      <vt:lpstr>BP</vt:lpstr>
      <vt:lpstr>BPW</vt:lpstr>
      <vt:lpstr>BT</vt:lpstr>
      <vt:lpstr>BTW</vt:lpstr>
      <vt:lpstr>BWT</vt:lpstr>
      <vt:lpstr>CD</vt:lpstr>
      <vt:lpstr>CDW</vt:lpstr>
      <vt:lpstr>CP</vt:lpstr>
      <vt:lpstr>CPW</vt:lpstr>
      <vt:lpstr>CT</vt:lpstr>
      <vt:lpstr>CTW</vt:lpstr>
      <vt:lpstr>CWT</vt:lpstr>
      <vt:lpstr>E</vt:lpstr>
      <vt:lpstr>'ISF Points (2021)'!Область_печати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ISFpoints</dc:title>
  <dc:creator>1</dc:creator>
  <cp:keywords>streetlifting</cp:keywords>
  <cp:lastModifiedBy>Арарат</cp:lastModifiedBy>
  <cp:lastPrinted>2020-12-17T22:29:40Z</cp:lastPrinted>
  <dcterms:created xsi:type="dcterms:W3CDTF">2018-08-09T11:55:14Z</dcterms:created>
  <dcterms:modified xsi:type="dcterms:W3CDTF">2021-04-06T09:49:41Z</dcterms:modified>
  <cp:category>ISF</cp:category>
</cp:coreProperties>
</file>